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ara/Desktop/"/>
    </mc:Choice>
  </mc:AlternateContent>
  <xr:revisionPtr revIDLastSave="0" documentId="8_{69BA73E0-5A00-124E-8DD0-3DAED3893128}" xr6:coauthVersionLast="45" xr6:coauthVersionMax="45" xr10:uidLastSave="{00000000-0000-0000-0000-000000000000}"/>
  <bookViews>
    <workbookView xWindow="0" yWindow="0" windowWidth="33600" windowHeight="21000" activeTab="9" xr2:uid="{44AB7E79-4480-6D44-8B2C-C598D9CD7B62}"/>
  </bookViews>
  <sheets>
    <sheet name="Elenco donatori 2020" sheetId="13" r:id="rId1"/>
    <sheet name="gennaio" sheetId="1" r:id="rId2"/>
    <sheet name="febbraio" sheetId="14" r:id="rId3"/>
    <sheet name="marzo" sheetId="15" r:id="rId4"/>
    <sheet name="aprile" sheetId="16" r:id="rId5"/>
    <sheet name="maggio" sheetId="17" r:id="rId6"/>
    <sheet name="giugno" sheetId="18" r:id="rId7"/>
    <sheet name="luglio" sheetId="19" r:id="rId8"/>
    <sheet name="Agosto" sheetId="20" r:id="rId9"/>
    <sheet name="Settembre" sheetId="21" r:id="rId10"/>
    <sheet name="ottobre" sheetId="2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3" l="1"/>
  <c r="B25" i="13"/>
  <c r="B21" i="13"/>
  <c r="B9" i="13"/>
  <c r="B15" i="13" l="1"/>
  <c r="B6" i="13"/>
  <c r="B12" i="13" l="1"/>
  <c r="B28" i="13" l="1"/>
  <c r="B17" i="13"/>
  <c r="B8" i="13"/>
  <c r="B45" i="13" l="1"/>
  <c r="B44" i="13"/>
  <c r="B29" i="13"/>
  <c r="B23" i="13"/>
  <c r="B22" i="13"/>
  <c r="B18" i="13"/>
  <c r="B14" i="13"/>
  <c r="B11" i="13"/>
  <c r="B4" i="13"/>
  <c r="B31" i="13" l="1"/>
  <c r="B7" i="13"/>
  <c r="B5" i="13"/>
  <c r="B24" i="13" l="1"/>
  <c r="B20" i="13" l="1"/>
  <c r="C32" i="18"/>
  <c r="C34" i="18"/>
  <c r="C33" i="18"/>
  <c r="C31" i="18"/>
  <c r="C30" i="18"/>
</calcChain>
</file>

<file path=xl/sharedStrings.xml><?xml version="1.0" encoding="utf-8"?>
<sst xmlns="http://schemas.openxmlformats.org/spreadsheetml/2006/main" count="254" uniqueCount="56">
  <si>
    <t>Data</t>
  </si>
  <si>
    <t>Nome</t>
  </si>
  <si>
    <t>Importo</t>
  </si>
  <si>
    <t>Emma Bonino</t>
  </si>
  <si>
    <t>Radicali Roma</t>
  </si>
  <si>
    <t>Michele Usuelli</t>
  </si>
  <si>
    <t>Simona Viola</t>
  </si>
  <si>
    <t>Alessandro Capriccioli</t>
  </si>
  <si>
    <t>Importo totale</t>
  </si>
  <si>
    <t>Elenco Donatori &gt;500 Euro</t>
  </si>
  <si>
    <t>anno 2020 RI</t>
  </si>
  <si>
    <t>Giovanni Salonia</t>
  </si>
  <si>
    <t>Nicola Cantisani</t>
  </si>
  <si>
    <t>Riccardo Magi</t>
  </si>
  <si>
    <t xml:space="preserve">Francesco Mingiardi </t>
  </si>
  <si>
    <t>Lorenzo Lipparini</t>
  </si>
  <si>
    <t>Mario Pietrunti</t>
  </si>
  <si>
    <t>Massimo Giannuzzi</t>
  </si>
  <si>
    <t>Giorgio Andreoli</t>
  </si>
  <si>
    <t>Francesco Galtieri</t>
  </si>
  <si>
    <t>Lorenzo Strik lievers</t>
  </si>
  <si>
    <t>Silvio Viale</t>
  </si>
  <si>
    <t>Silvja Manzi</t>
  </si>
  <si>
    <t>mensile</t>
  </si>
  <si>
    <t>Marcello Crivellini</t>
  </si>
  <si>
    <t>Roberto Cicciomessere</t>
  </si>
  <si>
    <t>Alessandro Ruocco</t>
  </si>
  <si>
    <t xml:space="preserve">Nicola Cantisani </t>
  </si>
  <si>
    <t>Francesco Mingiardi</t>
  </si>
  <si>
    <t>Lorenzo Strik Lievers</t>
  </si>
  <si>
    <t>Associazione radicale Aglietta</t>
  </si>
  <si>
    <t>Andrea Malfatti</t>
  </si>
  <si>
    <t>Simone Sapienza</t>
  </si>
  <si>
    <t>Davide Ambrosini</t>
  </si>
  <si>
    <t>Marcello Pitta</t>
  </si>
  <si>
    <t>Irene Piccinini Abigail</t>
  </si>
  <si>
    <t>Antonio Roland Maladorno</t>
  </si>
  <si>
    <t>Dario Boilini</t>
  </si>
  <si>
    <t>Raffaella Stacciarini</t>
  </si>
  <si>
    <t>Josè De Falco</t>
  </si>
  <si>
    <t>Angelo Montani</t>
  </si>
  <si>
    <t>Vincenzo Rocco</t>
  </si>
  <si>
    <t>Beatrice Pizzini</t>
  </si>
  <si>
    <t>Claudia Borghese</t>
  </si>
  <si>
    <t>Betrice Pizzini</t>
  </si>
  <si>
    <t>Irene Abigail Piccinini</t>
  </si>
  <si>
    <t>Josè De falco</t>
  </si>
  <si>
    <t>Ugo Rosenberg</t>
  </si>
  <si>
    <t>Marco Ferraro</t>
  </si>
  <si>
    <t>Associazione Enzo Tortora rad.Milano</t>
  </si>
  <si>
    <t>Bianca Bianco</t>
  </si>
  <si>
    <t>Giorgio Pasetto</t>
  </si>
  <si>
    <t>Giovanni Troianiello</t>
  </si>
  <si>
    <t>Igor Boni</t>
  </si>
  <si>
    <t>Anna Lisa Nalin</t>
  </si>
  <si>
    <t>Matteo Giusti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</si>
</sst>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>
    <font>
      <sz val="12"/>
      <color theme="1"/>
      <name val="Calibri"/>
      <family val="2"/>
      <scheme val="minor"/>
    </font>
    <font>
      <b/>
      <sz val="16"/>
      <color rgb="FF000000"/>
      <name val="Gotham Rounded Bold"/>
      <family val="3"/>
    </font>
    <font>
      <b/>
      <sz val="16"/>
      <color theme="1"/>
      <name val="Gotham Rounded Bold"/>
      <family val="3"/>
    </font>
    <font>
      <sz val="16"/>
      <color rgb="FF000000"/>
      <name val="Gotham Rounded Book"/>
      <family val="3"/>
    </font>
    <font>
      <sz val="16"/>
      <color theme="1"/>
      <name val="Gotham Rounded Book"/>
      <family val="3"/>
    </font>
    <font>
      <b/>
      <sz val="16"/>
      <color theme="1"/>
      <name val="Gotham Rounded Book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44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4" fontId="4" fillId="0" borderId="2" xfId="0" applyNumberFormat="1" applyFont="1" applyBorder="1" applyAlignment="1">
      <alignment horizontal="right" vertical="center"/>
    </xf>
    <xf numFmtId="44" fontId="4" fillId="0" borderId="2" xfId="0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4" fontId="4" fillId="0" borderId="2" xfId="0" applyNumberFormat="1" applyFont="1" applyFill="1" applyBorder="1" applyAlignment="1">
      <alignment horizontal="left" vertical="center"/>
    </xf>
    <xf numFmtId="14" fontId="4" fillId="0" borderId="2" xfId="0" applyNumberFormat="1" applyFont="1" applyBorder="1" applyAlignment="1">
      <alignment vertical="top"/>
    </xf>
    <xf numFmtId="14" fontId="3" fillId="0" borderId="2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vertical="top"/>
    </xf>
    <xf numFmtId="1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center"/>
    </xf>
    <xf numFmtId="44" fontId="4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4" fontId="2" fillId="0" borderId="2" xfId="0" applyNumberFormat="1" applyFont="1" applyFill="1" applyBorder="1" applyAlignment="1">
      <alignment horizontal="left" vertical="center"/>
    </xf>
    <xf numFmtId="44" fontId="4" fillId="0" borderId="2" xfId="0" applyNumberFormat="1" applyFont="1" applyFill="1" applyBorder="1" applyAlignment="1">
      <alignment horizontal="right" vertical="center"/>
    </xf>
    <xf numFmtId="44" fontId="4" fillId="0" borderId="0" xfId="0" applyNumberFormat="1" applyFont="1" applyFill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EB85-0BB6-4A10-8EB2-AD039FDE920E}">
  <dimension ref="A1:B46"/>
  <sheetViews>
    <sheetView workbookViewId="0">
      <selection activeCell="B9" sqref="B9"/>
    </sheetView>
  </sheetViews>
  <sheetFormatPr baseColWidth="10" defaultColWidth="10.83203125" defaultRowHeight="22"/>
  <cols>
    <col min="1" max="1" width="52.1640625" style="2" bestFit="1" customWidth="1"/>
    <col min="2" max="2" width="24.6640625" style="28" bestFit="1" customWidth="1"/>
    <col min="3" max="3" width="24.6640625" style="2" bestFit="1" customWidth="1"/>
    <col min="4" max="16384" width="10.83203125" style="2"/>
  </cols>
  <sheetData>
    <row r="1" spans="1:2" s="1" customFormat="1">
      <c r="A1" s="15" t="s">
        <v>9</v>
      </c>
      <c r="B1" s="25" t="s">
        <v>10</v>
      </c>
    </row>
    <row r="2" spans="1:2" s="1" customFormat="1">
      <c r="A2" s="14" t="s">
        <v>1</v>
      </c>
      <c r="B2" s="26" t="s">
        <v>8</v>
      </c>
    </row>
    <row r="3" spans="1:2" s="1" customFormat="1">
      <c r="A3" s="14"/>
      <c r="B3" s="25"/>
    </row>
    <row r="4" spans="1:2" s="1" customFormat="1">
      <c r="A4" s="8" t="s">
        <v>11</v>
      </c>
      <c r="B4" s="16">
        <f>700+1500</f>
        <v>2200</v>
      </c>
    </row>
    <row r="5" spans="1:2" s="1" customFormat="1">
      <c r="A5" s="8" t="s">
        <v>5</v>
      </c>
      <c r="B5" s="16">
        <f>1500+1500+1500+1500+750+750+5000</f>
        <v>12500</v>
      </c>
    </row>
    <row r="6" spans="1:2" s="1" customFormat="1">
      <c r="A6" s="8" t="s">
        <v>3</v>
      </c>
      <c r="B6" s="16">
        <f>2000+2000+3000+3000+3000+3000+1000+3000+3000+10000+3000+3000</f>
        <v>39000</v>
      </c>
    </row>
    <row r="7" spans="1:2">
      <c r="A7" s="10" t="s">
        <v>12</v>
      </c>
      <c r="B7" s="27">
        <f>500+250+730</f>
        <v>1480</v>
      </c>
    </row>
    <row r="8" spans="1:2">
      <c r="A8" s="10" t="s">
        <v>6</v>
      </c>
      <c r="B8" s="27">
        <f>100+100+100+100+100+100+1000+100+100+5000+100</f>
        <v>6900</v>
      </c>
    </row>
    <row r="9" spans="1:2">
      <c r="A9" s="10" t="s">
        <v>4</v>
      </c>
      <c r="B9" s="27">
        <f>400+100+400+400+400+150+250+400+200+200</f>
        <v>2900</v>
      </c>
    </row>
    <row r="10" spans="1:2">
      <c r="A10" s="13" t="s">
        <v>22</v>
      </c>
      <c r="B10" s="27">
        <v>400</v>
      </c>
    </row>
    <row r="11" spans="1:2">
      <c r="A11" s="10" t="s">
        <v>13</v>
      </c>
      <c r="B11" s="27">
        <f>365+1000+5000</f>
        <v>6365</v>
      </c>
    </row>
    <row r="12" spans="1:2">
      <c r="A12" s="8" t="s">
        <v>21</v>
      </c>
      <c r="B12" s="16">
        <f>352+500+1000+5000</f>
        <v>6852</v>
      </c>
    </row>
    <row r="13" spans="1:2">
      <c r="A13" s="8" t="s">
        <v>25</v>
      </c>
      <c r="B13" s="16">
        <v>5500</v>
      </c>
    </row>
    <row r="14" spans="1:2">
      <c r="A14" s="8" t="s">
        <v>19</v>
      </c>
      <c r="B14" s="16">
        <f>400+300+1000</f>
        <v>1700</v>
      </c>
    </row>
    <row r="15" spans="1:2">
      <c r="A15" s="10" t="s">
        <v>7</v>
      </c>
      <c r="B15" s="27">
        <f>1000+550+5000+155+155+150+155</f>
        <v>7165</v>
      </c>
    </row>
    <row r="16" spans="1:2">
      <c r="A16" s="10" t="s">
        <v>32</v>
      </c>
      <c r="B16" s="27">
        <v>1078</v>
      </c>
    </row>
    <row r="17" spans="1:2">
      <c r="A17" s="10" t="s">
        <v>45</v>
      </c>
      <c r="B17" s="27">
        <f>1200+30+30</f>
        <v>1260</v>
      </c>
    </row>
    <row r="18" spans="1:2">
      <c r="A18" s="10" t="s">
        <v>18</v>
      </c>
      <c r="B18" s="27">
        <f>550+155+1500</f>
        <v>2205</v>
      </c>
    </row>
    <row r="19" spans="1:2">
      <c r="A19" s="10" t="s">
        <v>17</v>
      </c>
      <c r="B19" s="27">
        <f>500+155+500+155+150+155</f>
        <v>1615</v>
      </c>
    </row>
    <row r="20" spans="1:2">
      <c r="A20" s="10" t="s">
        <v>14</v>
      </c>
      <c r="B20" s="27">
        <f>400+111</f>
        <v>511</v>
      </c>
    </row>
    <row r="21" spans="1:2">
      <c r="A21" s="10" t="s">
        <v>15</v>
      </c>
      <c r="B21" s="27">
        <f>878+60+1000+60+60+60</f>
        <v>2118</v>
      </c>
    </row>
    <row r="22" spans="1:2">
      <c r="A22" s="10" t="s">
        <v>29</v>
      </c>
      <c r="B22" s="27">
        <f>200+700+5000</f>
        <v>5900</v>
      </c>
    </row>
    <row r="23" spans="1:2">
      <c r="A23" s="10" t="s">
        <v>26</v>
      </c>
      <c r="B23" s="27">
        <f>150+200+1000+690</f>
        <v>2040</v>
      </c>
    </row>
    <row r="24" spans="1:2">
      <c r="A24" s="10" t="s">
        <v>31</v>
      </c>
      <c r="B24" s="27">
        <f>200+400</f>
        <v>600</v>
      </c>
    </row>
    <row r="25" spans="1:2">
      <c r="A25" s="10" t="s">
        <v>37</v>
      </c>
      <c r="B25" s="27">
        <f>586+9+9+9</f>
        <v>613</v>
      </c>
    </row>
    <row r="26" spans="1:2">
      <c r="A26" s="10" t="s">
        <v>44</v>
      </c>
      <c r="B26" s="27">
        <v>500</v>
      </c>
    </row>
    <row r="27" spans="1:2">
      <c r="A27" s="10" t="s">
        <v>41</v>
      </c>
      <c r="B27" s="27">
        <v>500</v>
      </c>
    </row>
    <row r="28" spans="1:2">
      <c r="A28" s="10" t="s">
        <v>46</v>
      </c>
      <c r="B28" s="27">
        <f>668+31+30</f>
        <v>729</v>
      </c>
    </row>
    <row r="29" spans="1:2">
      <c r="A29" s="10" t="s">
        <v>38</v>
      </c>
      <c r="B29" s="27">
        <f>500+141+10</f>
        <v>651</v>
      </c>
    </row>
    <row r="30" spans="1:2">
      <c r="A30" s="10" t="s">
        <v>40</v>
      </c>
      <c r="B30" s="27">
        <v>500</v>
      </c>
    </row>
    <row r="31" spans="1:2">
      <c r="A31" s="10" t="s">
        <v>36</v>
      </c>
      <c r="B31" s="27">
        <f>500+45</f>
        <v>545</v>
      </c>
    </row>
    <row r="32" spans="1:2">
      <c r="A32" s="10" t="s">
        <v>43</v>
      </c>
      <c r="B32" s="16">
        <v>500</v>
      </c>
    </row>
    <row r="33" spans="1:2">
      <c r="A33" s="10" t="s">
        <v>34</v>
      </c>
      <c r="B33" s="27">
        <v>1100</v>
      </c>
    </row>
    <row r="34" spans="1:2">
      <c r="A34" s="10" t="s">
        <v>24</v>
      </c>
      <c r="B34" s="27">
        <v>1145</v>
      </c>
    </row>
    <row r="35" spans="1:2">
      <c r="A35" s="10" t="s">
        <v>33</v>
      </c>
      <c r="B35" s="27">
        <v>650</v>
      </c>
    </row>
    <row r="36" spans="1:2">
      <c r="A36" s="8" t="s">
        <v>47</v>
      </c>
      <c r="B36" s="16">
        <v>500</v>
      </c>
    </row>
    <row r="37" spans="1:2">
      <c r="A37" s="10" t="s">
        <v>16</v>
      </c>
      <c r="B37" s="16">
        <v>500</v>
      </c>
    </row>
    <row r="38" spans="1:2">
      <c r="A38" s="8" t="s">
        <v>48</v>
      </c>
      <c r="B38" s="16">
        <v>1000</v>
      </c>
    </row>
    <row r="39" spans="1:2">
      <c r="A39" s="8" t="s">
        <v>49</v>
      </c>
      <c r="B39" s="16">
        <v>1000</v>
      </c>
    </row>
    <row r="40" spans="1:2">
      <c r="A40" s="8" t="s">
        <v>50</v>
      </c>
      <c r="B40" s="16">
        <v>1000</v>
      </c>
    </row>
    <row r="41" spans="1:2">
      <c r="A41" s="8" t="s">
        <v>30</v>
      </c>
      <c r="B41" s="16">
        <v>400</v>
      </c>
    </row>
    <row r="42" spans="1:2">
      <c r="A42" s="8" t="s">
        <v>51</v>
      </c>
      <c r="B42" s="16">
        <v>500</v>
      </c>
    </row>
    <row r="43" spans="1:2">
      <c r="A43" s="8" t="s">
        <v>52</v>
      </c>
      <c r="B43" s="16">
        <v>500</v>
      </c>
    </row>
    <row r="44" spans="1:2">
      <c r="A44" s="8" t="s">
        <v>53</v>
      </c>
      <c r="B44" s="16">
        <f>100+500</f>
        <v>600</v>
      </c>
    </row>
    <row r="45" spans="1:2">
      <c r="A45" s="10" t="s">
        <v>54</v>
      </c>
      <c r="B45" s="27">
        <f>50+25+74+200+300</f>
        <v>649</v>
      </c>
    </row>
    <row r="46" spans="1:2">
      <c r="A46" s="10" t="s">
        <v>55</v>
      </c>
      <c r="B46" s="27">
        <v>405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4967A-07AD-4812-AC78-4284D2D3C63E}">
  <dimension ref="A1:C43"/>
  <sheetViews>
    <sheetView tabSelected="1" workbookViewId="0">
      <selection activeCell="E34" sqref="E34"/>
    </sheetView>
  </sheetViews>
  <sheetFormatPr baseColWidth="10" defaultColWidth="10.83203125" defaultRowHeight="22"/>
  <cols>
    <col min="1" max="1" width="19.6640625" style="4" bestFit="1" customWidth="1"/>
    <col min="2" max="2" width="51" style="2" customWidth="1"/>
    <col min="3" max="3" width="27.1640625" style="3" bestFit="1" customWidth="1"/>
    <col min="4" max="16384" width="10.83203125" style="2"/>
  </cols>
  <sheetData>
    <row r="1" spans="1:3" s="1" customFormat="1">
      <c r="A1" s="5" t="s">
        <v>0</v>
      </c>
      <c r="B1" s="7" t="s">
        <v>1</v>
      </c>
      <c r="C1" s="6" t="s">
        <v>8</v>
      </c>
    </row>
    <row r="2" spans="1:3" s="1" customFormat="1">
      <c r="A2" s="5"/>
      <c r="B2" s="7"/>
      <c r="C2" s="6" t="s">
        <v>23</v>
      </c>
    </row>
    <row r="3" spans="1:3" s="1" customFormat="1">
      <c r="A3" s="5"/>
      <c r="B3" s="7"/>
      <c r="C3" s="6"/>
    </row>
    <row r="4" spans="1:3" s="1" customFormat="1">
      <c r="A4" s="18">
        <v>44076</v>
      </c>
      <c r="B4" s="8" t="s">
        <v>3</v>
      </c>
      <c r="C4" s="16">
        <v>10000</v>
      </c>
    </row>
    <row r="5" spans="1:3" s="1" customFormat="1">
      <c r="A5" s="18">
        <v>44076</v>
      </c>
      <c r="B5" s="8" t="s">
        <v>3</v>
      </c>
      <c r="C5" s="16">
        <v>3000</v>
      </c>
    </row>
    <row r="6" spans="1:3" s="1" customFormat="1">
      <c r="A6" s="18">
        <v>44077</v>
      </c>
      <c r="B6" s="8" t="s">
        <v>4</v>
      </c>
      <c r="C6" s="16">
        <v>200</v>
      </c>
    </row>
    <row r="7" spans="1:3" s="1" customFormat="1">
      <c r="A7" s="17">
        <v>44083</v>
      </c>
      <c r="B7" s="10" t="s">
        <v>37</v>
      </c>
      <c r="C7" s="11">
        <v>9</v>
      </c>
    </row>
    <row r="8" spans="1:3" s="1" customFormat="1">
      <c r="A8" s="17">
        <v>44085</v>
      </c>
      <c r="B8" s="10" t="s">
        <v>45</v>
      </c>
      <c r="C8" s="11">
        <v>30</v>
      </c>
    </row>
    <row r="9" spans="1:3" s="1" customFormat="1">
      <c r="A9" s="17">
        <v>43898</v>
      </c>
      <c r="B9" s="8" t="s">
        <v>55</v>
      </c>
      <c r="C9" s="11">
        <v>25</v>
      </c>
    </row>
    <row r="10" spans="1:3" s="1" customFormat="1">
      <c r="A10" s="17">
        <v>43901</v>
      </c>
      <c r="B10" s="8" t="s">
        <v>55</v>
      </c>
      <c r="C10" s="11">
        <v>40</v>
      </c>
    </row>
    <row r="11" spans="1:3" s="1" customFormat="1">
      <c r="A11" s="17">
        <v>43932</v>
      </c>
      <c r="B11" s="8" t="s">
        <v>55</v>
      </c>
      <c r="C11" s="11">
        <v>40</v>
      </c>
    </row>
    <row r="12" spans="1:3" s="1" customFormat="1">
      <c r="A12" s="18">
        <v>43962</v>
      </c>
      <c r="B12" s="8" t="s">
        <v>55</v>
      </c>
      <c r="C12" s="16">
        <v>40</v>
      </c>
    </row>
    <row r="13" spans="1:3" s="1" customFormat="1">
      <c r="A13" s="17">
        <v>43987</v>
      </c>
      <c r="B13" s="8" t="s">
        <v>55</v>
      </c>
      <c r="C13" s="11">
        <v>100</v>
      </c>
    </row>
    <row r="14" spans="1:3" s="1" customFormat="1">
      <c r="A14" s="17">
        <v>43993</v>
      </c>
      <c r="B14" s="8" t="s">
        <v>55</v>
      </c>
      <c r="C14" s="11">
        <v>40</v>
      </c>
    </row>
    <row r="15" spans="1:3" s="1" customFormat="1">
      <c r="A15" s="17">
        <v>44023</v>
      </c>
      <c r="B15" s="8" t="s">
        <v>55</v>
      </c>
      <c r="C15" s="11">
        <v>40</v>
      </c>
    </row>
    <row r="16" spans="1:3" s="1" customFormat="1">
      <c r="A16" s="17">
        <v>44054</v>
      </c>
      <c r="B16" s="8" t="s">
        <v>55</v>
      </c>
      <c r="C16" s="11">
        <v>40</v>
      </c>
    </row>
    <row r="17" spans="1:3" s="1" customFormat="1">
      <c r="A17" s="17">
        <v>44085</v>
      </c>
      <c r="B17" s="8" t="s">
        <v>55</v>
      </c>
      <c r="C17" s="11">
        <v>40</v>
      </c>
    </row>
    <row r="18" spans="1:3" s="1" customFormat="1">
      <c r="A18" s="17">
        <v>44089</v>
      </c>
      <c r="B18" s="10" t="s">
        <v>15</v>
      </c>
      <c r="C18" s="11">
        <v>60</v>
      </c>
    </row>
    <row r="19" spans="1:3" s="1" customFormat="1">
      <c r="A19" s="17">
        <v>44093</v>
      </c>
      <c r="B19" s="10" t="s">
        <v>6</v>
      </c>
      <c r="C19" s="11">
        <v>100</v>
      </c>
    </row>
    <row r="20" spans="1:3" s="1" customFormat="1">
      <c r="A20" s="17">
        <v>44104</v>
      </c>
      <c r="B20" s="10" t="s">
        <v>17</v>
      </c>
      <c r="C20" s="11">
        <v>150</v>
      </c>
    </row>
    <row r="21" spans="1:3" s="1" customFormat="1">
      <c r="A21" s="17">
        <v>44104</v>
      </c>
      <c r="B21" s="10" t="s">
        <v>7</v>
      </c>
      <c r="C21" s="11">
        <v>150</v>
      </c>
    </row>
    <row r="22" spans="1:3" s="1" customFormat="1">
      <c r="A22" s="17">
        <v>44104</v>
      </c>
      <c r="B22" s="10" t="s">
        <v>46</v>
      </c>
      <c r="C22" s="11">
        <v>30</v>
      </c>
    </row>
    <row r="23" spans="1:3" s="1" customFormat="1">
      <c r="A23" s="21"/>
      <c r="B23" s="22"/>
      <c r="C23" s="23"/>
    </row>
    <row r="24" spans="1:3" s="1" customFormat="1">
      <c r="A24" s="21"/>
      <c r="B24" s="22"/>
      <c r="C24" s="23"/>
    </row>
    <row r="25" spans="1:3" s="1" customFormat="1">
      <c r="A25" s="21"/>
      <c r="B25" s="22"/>
      <c r="C25" s="23"/>
    </row>
    <row r="26" spans="1:3" s="1" customFormat="1">
      <c r="A26" s="21"/>
      <c r="B26" s="22"/>
      <c r="C26" s="23"/>
    </row>
    <row r="27" spans="1:3" s="1" customFormat="1">
      <c r="A27" s="21"/>
      <c r="B27" s="22"/>
      <c r="C27" s="23"/>
    </row>
    <row r="28" spans="1:3" ht="28.25" customHeight="1">
      <c r="A28" s="21"/>
      <c r="B28" s="22"/>
      <c r="C28" s="23"/>
    </row>
    <row r="29" spans="1:3" ht="28.25" customHeight="1">
      <c r="A29" s="21"/>
      <c r="B29" s="22"/>
      <c r="C29" s="23"/>
    </row>
    <row r="30" spans="1:3" ht="28.25" customHeight="1">
      <c r="A30" s="21"/>
      <c r="B30" s="22"/>
      <c r="C30" s="23"/>
    </row>
    <row r="31" spans="1:3" ht="28.25" customHeight="1">
      <c r="A31" s="21"/>
      <c r="B31" s="22"/>
      <c r="C31" s="23"/>
    </row>
    <row r="32" spans="1:3" ht="28.25" customHeight="1">
      <c r="A32" s="21"/>
      <c r="B32" s="22"/>
      <c r="C32" s="23"/>
    </row>
    <row r="33" spans="1:3" ht="28.25" customHeight="1">
      <c r="A33" s="21"/>
      <c r="B33" s="22"/>
      <c r="C33" s="23"/>
    </row>
    <row r="34" spans="1:3" ht="28.25" customHeight="1">
      <c r="A34" s="21"/>
      <c r="B34" s="22"/>
      <c r="C34" s="23"/>
    </row>
    <row r="35" spans="1:3" ht="28.25" customHeight="1">
      <c r="A35" s="20"/>
      <c r="B35" s="22"/>
      <c r="C35" s="24"/>
    </row>
    <row r="36" spans="1:3" ht="28.25" customHeight="1">
      <c r="A36" s="20"/>
      <c r="B36" s="22"/>
      <c r="C36" s="24"/>
    </row>
    <row r="37" spans="1:3" ht="28.25" customHeight="1">
      <c r="A37" s="20"/>
      <c r="B37" s="19"/>
      <c r="C37" s="24"/>
    </row>
    <row r="38" spans="1:3" ht="28.25" customHeight="1">
      <c r="A38" s="20"/>
      <c r="B38" s="22"/>
      <c r="C38" s="24"/>
    </row>
    <row r="39" spans="1:3" ht="28.25" customHeight="1">
      <c r="A39" s="20"/>
      <c r="B39" s="22"/>
      <c r="C39" s="24"/>
    </row>
    <row r="40" spans="1:3" ht="28.25" customHeight="1">
      <c r="A40" s="20"/>
      <c r="C40" s="2"/>
    </row>
    <row r="41" spans="1:3" ht="28.25" customHeight="1">
      <c r="A41" s="2"/>
      <c r="C41" s="2"/>
    </row>
    <row r="42" spans="1:3" ht="28.25" customHeight="1">
      <c r="A42" s="2"/>
      <c r="C42" s="2"/>
    </row>
    <row r="43" spans="1:3" ht="28.25" customHeight="1">
      <c r="A43" s="2"/>
      <c r="C43" s="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AF23-65A7-4444-85B9-B5493346EE51}">
  <dimension ref="A1:C10"/>
  <sheetViews>
    <sheetView topLeftCell="A5" workbookViewId="0">
      <selection activeCell="C26" sqref="C26"/>
    </sheetView>
  </sheetViews>
  <sheetFormatPr baseColWidth="10" defaultColWidth="10.83203125" defaultRowHeight="22"/>
  <cols>
    <col min="1" max="1" width="19.6640625" style="4" bestFit="1" customWidth="1"/>
    <col min="2" max="2" width="51" style="2" customWidth="1"/>
    <col min="3" max="3" width="27.1640625" style="3" bestFit="1" customWidth="1"/>
    <col min="4" max="16384" width="10.83203125" style="2"/>
  </cols>
  <sheetData>
    <row r="1" spans="1:3" s="1" customFormat="1">
      <c r="A1" s="5" t="s">
        <v>0</v>
      </c>
      <c r="B1" s="7" t="s">
        <v>1</v>
      </c>
      <c r="C1" s="6" t="s">
        <v>8</v>
      </c>
    </row>
    <row r="2" spans="1:3" s="1" customFormat="1">
      <c r="A2" s="5"/>
      <c r="B2" s="7"/>
      <c r="C2" s="6" t="s">
        <v>23</v>
      </c>
    </row>
    <row r="3" spans="1:3" s="1" customFormat="1">
      <c r="A3" s="5"/>
      <c r="B3" s="7"/>
      <c r="C3" s="6"/>
    </row>
    <row r="4" spans="1:3" s="1" customFormat="1">
      <c r="A4" s="18">
        <v>44110</v>
      </c>
      <c r="B4" s="8" t="s">
        <v>4</v>
      </c>
      <c r="C4" s="16">
        <v>200</v>
      </c>
    </row>
    <row r="5" spans="1:3" s="1" customFormat="1">
      <c r="A5" s="18">
        <v>44111</v>
      </c>
      <c r="B5" s="8" t="s">
        <v>3</v>
      </c>
      <c r="C5" s="16">
        <v>3000</v>
      </c>
    </row>
    <row r="6" spans="1:3" s="1" customFormat="1">
      <c r="A6" s="17">
        <v>44111</v>
      </c>
      <c r="B6" s="10" t="s">
        <v>37</v>
      </c>
      <c r="C6" s="11">
        <v>9</v>
      </c>
    </row>
    <row r="7" spans="1:3" s="1" customFormat="1">
      <c r="A7" s="17">
        <v>44117</v>
      </c>
      <c r="B7" s="10" t="s">
        <v>15</v>
      </c>
      <c r="C7" s="11">
        <v>60</v>
      </c>
    </row>
    <row r="8" spans="1:3" s="1" customFormat="1">
      <c r="A8" s="17">
        <v>44135</v>
      </c>
      <c r="B8" s="10" t="s">
        <v>17</v>
      </c>
      <c r="C8" s="11">
        <v>155</v>
      </c>
    </row>
    <row r="9" spans="1:3" s="1" customFormat="1">
      <c r="A9" s="17">
        <v>44135</v>
      </c>
      <c r="B9" s="10" t="s">
        <v>7</v>
      </c>
      <c r="C9" s="11">
        <v>155</v>
      </c>
    </row>
    <row r="10" spans="1:3" s="1" customForma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CC6F-9E62-304E-B6AE-7ACACC744C3B}">
  <dimension ref="A1:C8"/>
  <sheetViews>
    <sheetView workbookViewId="0">
      <selection activeCell="A5" sqref="A5"/>
    </sheetView>
  </sheetViews>
  <sheetFormatPr baseColWidth="10" defaultColWidth="10.83203125" defaultRowHeight="22"/>
  <cols>
    <col min="1" max="1" width="19" style="4" bestFit="1" customWidth="1"/>
    <col min="2" max="2" width="43.6640625" style="2" bestFit="1" customWidth="1"/>
    <col min="3" max="3" width="20.1640625" style="3" bestFit="1" customWidth="1"/>
    <col min="4" max="16384" width="10.83203125" style="2"/>
  </cols>
  <sheetData>
    <row r="1" spans="1:3" s="1" customFormat="1">
      <c r="A1" s="5" t="s">
        <v>0</v>
      </c>
      <c r="B1" s="7" t="s">
        <v>1</v>
      </c>
      <c r="C1" s="6" t="s">
        <v>2</v>
      </c>
    </row>
    <row r="2" spans="1:3" s="1" customFormat="1">
      <c r="A2" s="5"/>
      <c r="B2" s="7"/>
      <c r="C2" s="6"/>
    </row>
    <row r="3" spans="1:3" s="1" customFormat="1">
      <c r="A3" s="18">
        <v>43839</v>
      </c>
      <c r="B3" s="8" t="s">
        <v>11</v>
      </c>
      <c r="C3" s="12">
        <v>700</v>
      </c>
    </row>
    <row r="4" spans="1:3" s="1" customFormat="1">
      <c r="A4" s="18">
        <v>43843</v>
      </c>
      <c r="B4" s="8" t="s">
        <v>5</v>
      </c>
      <c r="C4" s="12">
        <v>1500</v>
      </c>
    </row>
    <row r="5" spans="1:3">
      <c r="A5" s="18">
        <v>43844</v>
      </c>
      <c r="B5" s="8" t="s">
        <v>3</v>
      </c>
      <c r="C5" s="16">
        <v>2000</v>
      </c>
    </row>
    <row r="6" spans="1:3">
      <c r="A6" s="17">
        <v>43848</v>
      </c>
      <c r="B6" s="10" t="s">
        <v>4</v>
      </c>
      <c r="C6" s="11">
        <v>100</v>
      </c>
    </row>
    <row r="7" spans="1:3">
      <c r="A7" s="17">
        <v>43849</v>
      </c>
      <c r="B7" s="10" t="s">
        <v>6</v>
      </c>
      <c r="C7" s="11">
        <v>100</v>
      </c>
    </row>
    <row r="8" spans="1:3">
      <c r="A8" s="17">
        <v>43860</v>
      </c>
      <c r="B8" s="10" t="s">
        <v>4</v>
      </c>
      <c r="C8" s="11">
        <v>400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19FF-6DCC-4AE7-8001-724AB778F01B}">
  <dimension ref="A1:C6"/>
  <sheetViews>
    <sheetView workbookViewId="0">
      <selection activeCell="B6" sqref="B6"/>
    </sheetView>
  </sheetViews>
  <sheetFormatPr baseColWidth="10" defaultColWidth="10.83203125" defaultRowHeight="22"/>
  <cols>
    <col min="1" max="1" width="19" style="4" bestFit="1" customWidth="1"/>
    <col min="2" max="2" width="43.6640625" style="2" bestFit="1" customWidth="1"/>
    <col min="3" max="3" width="20.1640625" style="3" bestFit="1" customWidth="1"/>
    <col min="4" max="16384" width="10.83203125" style="2"/>
  </cols>
  <sheetData>
    <row r="1" spans="1:3" s="1" customFormat="1">
      <c r="A1" s="5" t="s">
        <v>0</v>
      </c>
      <c r="B1" s="7" t="s">
        <v>1</v>
      </c>
      <c r="C1" s="6" t="s">
        <v>2</v>
      </c>
    </row>
    <row r="2" spans="1:3" s="1" customFormat="1">
      <c r="A2" s="5"/>
      <c r="B2" s="7"/>
      <c r="C2" s="6"/>
    </row>
    <row r="3" spans="1:3" s="1" customFormat="1">
      <c r="A3" s="18">
        <v>43871</v>
      </c>
      <c r="B3" s="8" t="s">
        <v>12</v>
      </c>
      <c r="C3" s="12">
        <v>500</v>
      </c>
    </row>
    <row r="4" spans="1:3">
      <c r="A4" s="18">
        <v>43873</v>
      </c>
      <c r="B4" s="8" t="s">
        <v>3</v>
      </c>
      <c r="C4" s="16">
        <v>2000</v>
      </c>
    </row>
    <row r="5" spans="1:3">
      <c r="A5" s="17">
        <v>43880</v>
      </c>
      <c r="B5" s="10" t="s">
        <v>6</v>
      </c>
      <c r="C5" s="11">
        <v>100</v>
      </c>
    </row>
    <row r="6" spans="1:3">
      <c r="A6" s="17">
        <v>43890</v>
      </c>
      <c r="B6" s="10" t="s">
        <v>4</v>
      </c>
      <c r="C6" s="11">
        <v>400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8C625-03C3-4BB9-B366-17772A3DCA5A}">
  <dimension ref="A1:C17"/>
  <sheetViews>
    <sheetView workbookViewId="0">
      <selection activeCell="D19" sqref="D19"/>
    </sheetView>
  </sheetViews>
  <sheetFormatPr baseColWidth="10" defaultColWidth="10.83203125" defaultRowHeight="22"/>
  <cols>
    <col min="1" max="1" width="19" style="4" bestFit="1" customWidth="1"/>
    <col min="2" max="2" width="43.6640625" style="2" bestFit="1" customWidth="1"/>
    <col min="3" max="3" width="27.1640625" style="3" bestFit="1" customWidth="1"/>
    <col min="4" max="16384" width="10.83203125" style="2"/>
  </cols>
  <sheetData>
    <row r="1" spans="1:3" s="1" customFormat="1">
      <c r="A1" s="5" t="s">
        <v>0</v>
      </c>
      <c r="B1" s="7" t="s">
        <v>1</v>
      </c>
      <c r="C1" s="6" t="s">
        <v>8</v>
      </c>
    </row>
    <row r="2" spans="1:3" s="1" customFormat="1">
      <c r="A2" s="5"/>
      <c r="B2" s="7"/>
      <c r="C2" s="6" t="s">
        <v>23</v>
      </c>
    </row>
    <row r="3" spans="1:3" s="1" customFormat="1">
      <c r="A3" s="18">
        <v>43893</v>
      </c>
      <c r="B3" s="8" t="s">
        <v>22</v>
      </c>
      <c r="C3" s="12">
        <v>400</v>
      </c>
    </row>
    <row r="4" spans="1:3" s="1" customFormat="1">
      <c r="A4" s="18">
        <v>43895</v>
      </c>
      <c r="B4" s="8" t="s">
        <v>5</v>
      </c>
      <c r="C4" s="12">
        <v>50</v>
      </c>
    </row>
    <row r="5" spans="1:3" ht="28.25" customHeight="1">
      <c r="A5" s="18">
        <v>43901</v>
      </c>
      <c r="B5" s="8" t="s">
        <v>3</v>
      </c>
      <c r="C5" s="16">
        <v>3000</v>
      </c>
    </row>
    <row r="6" spans="1:3" ht="28.25" customHeight="1">
      <c r="A6" s="18">
        <v>43902</v>
      </c>
      <c r="B6" s="8" t="s">
        <v>13</v>
      </c>
      <c r="C6" s="16">
        <v>365</v>
      </c>
    </row>
    <row r="7" spans="1:3" ht="28.25" customHeight="1">
      <c r="A7" s="18">
        <v>43904</v>
      </c>
      <c r="B7" s="8" t="s">
        <v>21</v>
      </c>
      <c r="C7" s="16">
        <v>352</v>
      </c>
    </row>
    <row r="8" spans="1:3" ht="28.25" customHeight="1">
      <c r="A8" s="18">
        <v>43906</v>
      </c>
      <c r="B8" s="8" t="s">
        <v>19</v>
      </c>
      <c r="C8" s="16">
        <v>400</v>
      </c>
    </row>
    <row r="9" spans="1:3">
      <c r="A9" s="17">
        <v>43909</v>
      </c>
      <c r="B9" s="10" t="s">
        <v>6</v>
      </c>
      <c r="C9" s="11">
        <v>100</v>
      </c>
    </row>
    <row r="10" spans="1:3">
      <c r="A10" s="17">
        <v>43916</v>
      </c>
      <c r="B10" s="10" t="s">
        <v>5</v>
      </c>
      <c r="C10" s="11">
        <v>1450</v>
      </c>
    </row>
    <row r="11" spans="1:3">
      <c r="A11" s="17">
        <v>43921</v>
      </c>
      <c r="B11" s="10" t="s">
        <v>4</v>
      </c>
      <c r="C11" s="11">
        <v>400</v>
      </c>
    </row>
    <row r="16" spans="1:3" ht="30.5" customHeight="1"/>
    <row r="17" ht="33.5" customHeight="1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4673-A889-40BF-9AA4-D16EEE3D344B}">
  <dimension ref="A1:C15"/>
  <sheetViews>
    <sheetView workbookViewId="0">
      <selection activeCell="D7" sqref="D7"/>
    </sheetView>
  </sheetViews>
  <sheetFormatPr baseColWidth="10" defaultColWidth="10.83203125" defaultRowHeight="22"/>
  <cols>
    <col min="1" max="1" width="19" style="4" bestFit="1" customWidth="1"/>
    <col min="2" max="2" width="43.6640625" style="2" bestFit="1" customWidth="1"/>
    <col min="3" max="3" width="27.1640625" style="3" bestFit="1" customWidth="1"/>
    <col min="4" max="16384" width="10.83203125" style="2"/>
  </cols>
  <sheetData>
    <row r="1" spans="1:3" s="1" customFormat="1">
      <c r="A1" s="5" t="s">
        <v>0</v>
      </c>
      <c r="B1" s="7" t="s">
        <v>1</v>
      </c>
      <c r="C1" s="6" t="s">
        <v>8</v>
      </c>
    </row>
    <row r="2" spans="1:3" s="1" customFormat="1">
      <c r="A2" s="5"/>
      <c r="B2" s="7"/>
      <c r="C2" s="6" t="s">
        <v>23</v>
      </c>
    </row>
    <row r="3" spans="1:3" s="1" customFormat="1">
      <c r="A3" s="18">
        <v>43929</v>
      </c>
      <c r="B3" s="8" t="s">
        <v>3</v>
      </c>
      <c r="C3" s="16">
        <v>3000</v>
      </c>
    </row>
    <row r="4" spans="1:3" ht="28.25" customHeight="1">
      <c r="A4" s="9">
        <v>43930</v>
      </c>
      <c r="B4" s="10" t="s">
        <v>5</v>
      </c>
      <c r="C4" s="11">
        <v>1500</v>
      </c>
    </row>
    <row r="5" spans="1:3" ht="28.25" customHeight="1">
      <c r="A5" s="17">
        <v>43940</v>
      </c>
      <c r="B5" s="10" t="s">
        <v>6</v>
      </c>
      <c r="C5" s="11">
        <v>100</v>
      </c>
    </row>
    <row r="6" spans="1:3" ht="28.25" customHeight="1">
      <c r="A6" s="17">
        <v>43951</v>
      </c>
      <c r="B6" s="10" t="s">
        <v>4</v>
      </c>
      <c r="C6" s="11">
        <v>400</v>
      </c>
    </row>
    <row r="7" spans="1:3" ht="28.25" customHeight="1">
      <c r="A7" s="18"/>
      <c r="B7" s="8"/>
      <c r="C7" s="16"/>
    </row>
    <row r="8" spans="1:3">
      <c r="A8" s="2"/>
      <c r="C8" s="2"/>
    </row>
    <row r="9" spans="1:3">
      <c r="A9" s="2"/>
      <c r="C9" s="2"/>
    </row>
    <row r="10" spans="1:3">
      <c r="A10" s="2"/>
      <c r="C10" s="2"/>
    </row>
    <row r="15" spans="1:3" ht="30.5" customHeight="1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8618-F5A3-4C7B-BD6E-67AF5BF2928C}">
  <dimension ref="A1:C10"/>
  <sheetViews>
    <sheetView workbookViewId="0">
      <selection activeCell="A15" sqref="A15:XFD30"/>
    </sheetView>
  </sheetViews>
  <sheetFormatPr baseColWidth="10" defaultColWidth="10.83203125" defaultRowHeight="22"/>
  <cols>
    <col min="1" max="1" width="19" style="4" bestFit="1" customWidth="1"/>
    <col min="2" max="2" width="43.6640625" style="2" bestFit="1" customWidth="1"/>
    <col min="3" max="3" width="27.1640625" style="3" bestFit="1" customWidth="1"/>
    <col min="4" max="16384" width="10.83203125" style="2"/>
  </cols>
  <sheetData>
    <row r="1" spans="1:3" s="1" customFormat="1">
      <c r="A1" s="5" t="s">
        <v>0</v>
      </c>
      <c r="B1" s="7" t="s">
        <v>1</v>
      </c>
      <c r="C1" s="6" t="s">
        <v>8</v>
      </c>
    </row>
    <row r="2" spans="1:3" s="1" customFormat="1">
      <c r="A2" s="5"/>
      <c r="B2" s="7"/>
      <c r="C2" s="6" t="s">
        <v>23</v>
      </c>
    </row>
    <row r="3" spans="1:3" s="1" customFormat="1">
      <c r="A3" s="18">
        <v>43958</v>
      </c>
      <c r="B3" s="8" t="s">
        <v>3</v>
      </c>
      <c r="C3" s="16">
        <v>3000</v>
      </c>
    </row>
    <row r="4" spans="1:3" ht="28.25" customHeight="1">
      <c r="A4" s="9">
        <v>43971</v>
      </c>
      <c r="B4" s="10" t="s">
        <v>5</v>
      </c>
      <c r="C4" s="11">
        <v>1500</v>
      </c>
    </row>
    <row r="5" spans="1:3" ht="28.25" customHeight="1">
      <c r="A5" s="17">
        <v>43970</v>
      </c>
      <c r="B5" s="10" t="s">
        <v>6</v>
      </c>
      <c r="C5" s="11">
        <v>100</v>
      </c>
    </row>
    <row r="6" spans="1:3" ht="28.25" customHeight="1">
      <c r="A6" s="17">
        <v>43981</v>
      </c>
      <c r="B6" s="10" t="s">
        <v>25</v>
      </c>
      <c r="C6" s="11">
        <v>500</v>
      </c>
    </row>
    <row r="7" spans="1:3" ht="28.25" customHeight="1">
      <c r="A7" s="18">
        <v>43982</v>
      </c>
      <c r="B7" s="8" t="s">
        <v>19</v>
      </c>
      <c r="C7" s="16">
        <v>300</v>
      </c>
    </row>
    <row r="8" spans="1:3">
      <c r="A8" s="18">
        <v>43982</v>
      </c>
      <c r="B8" s="10" t="s">
        <v>4</v>
      </c>
      <c r="C8" s="16">
        <v>150</v>
      </c>
    </row>
    <row r="9" spans="1:3">
      <c r="A9" s="2"/>
      <c r="C9" s="2"/>
    </row>
    <row r="10" spans="1:3">
      <c r="A10" s="2"/>
      <c r="C10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4058A-BCF7-4C4B-9EA4-10352E066CD0}">
  <dimension ref="A1:C37"/>
  <sheetViews>
    <sheetView topLeftCell="A4" workbookViewId="0">
      <selection activeCell="B51" sqref="B51"/>
    </sheetView>
  </sheetViews>
  <sheetFormatPr baseColWidth="10" defaultColWidth="10.83203125" defaultRowHeight="22"/>
  <cols>
    <col min="1" max="1" width="19.6640625" style="4" bestFit="1" customWidth="1"/>
    <col min="2" max="2" width="51" style="2" customWidth="1"/>
    <col min="3" max="3" width="27.1640625" style="3" bestFit="1" customWidth="1"/>
    <col min="4" max="16384" width="10.83203125" style="2"/>
  </cols>
  <sheetData>
    <row r="1" spans="1:3" s="1" customFormat="1">
      <c r="A1" s="5" t="s">
        <v>0</v>
      </c>
      <c r="B1" s="7" t="s">
        <v>1</v>
      </c>
      <c r="C1" s="6" t="s">
        <v>8</v>
      </c>
    </row>
    <row r="2" spans="1:3" s="1" customFormat="1">
      <c r="A2" s="5"/>
      <c r="B2" s="7"/>
      <c r="C2" s="6" t="s">
        <v>23</v>
      </c>
    </row>
    <row r="3" spans="1:3" s="1" customFormat="1">
      <c r="A3" s="5"/>
      <c r="B3" s="7"/>
      <c r="C3" s="6"/>
    </row>
    <row r="4" spans="1:3" s="1" customFormat="1">
      <c r="A4" s="18">
        <v>43983</v>
      </c>
      <c r="B4" s="8" t="s">
        <v>13</v>
      </c>
      <c r="C4" s="16">
        <v>1000</v>
      </c>
    </row>
    <row r="5" spans="1:3" s="1" customFormat="1">
      <c r="A5" s="18">
        <v>43984</v>
      </c>
      <c r="B5" s="8" t="s">
        <v>6</v>
      </c>
      <c r="C5" s="16">
        <v>1000</v>
      </c>
    </row>
    <row r="6" spans="1:3" s="1" customFormat="1">
      <c r="A6" s="18">
        <v>43985</v>
      </c>
      <c r="B6" s="8" t="s">
        <v>3</v>
      </c>
      <c r="C6" s="16">
        <v>1000</v>
      </c>
    </row>
    <row r="7" spans="1:3" s="1" customFormat="1">
      <c r="A7" s="18">
        <v>43985</v>
      </c>
      <c r="B7" s="8" t="s">
        <v>7</v>
      </c>
      <c r="C7" s="16">
        <v>1000</v>
      </c>
    </row>
    <row r="8" spans="1:3" s="1" customFormat="1">
      <c r="A8" s="18">
        <v>43871</v>
      </c>
      <c r="B8" s="8" t="s">
        <v>26</v>
      </c>
      <c r="C8" s="16">
        <v>200</v>
      </c>
    </row>
    <row r="9" spans="1:3" s="1" customFormat="1">
      <c r="A9" s="18">
        <v>43985</v>
      </c>
      <c r="B9" s="8" t="s">
        <v>26</v>
      </c>
      <c r="C9" s="16">
        <v>1000</v>
      </c>
    </row>
    <row r="10" spans="1:3" s="1" customFormat="1">
      <c r="A10" s="18">
        <v>43985</v>
      </c>
      <c r="B10" s="8" t="s">
        <v>21</v>
      </c>
      <c r="C10" s="16">
        <v>500</v>
      </c>
    </row>
    <row r="11" spans="1:3" s="1" customFormat="1">
      <c r="A11" s="18">
        <v>43845</v>
      </c>
      <c r="B11" s="8" t="s">
        <v>15</v>
      </c>
      <c r="C11" s="16">
        <v>50</v>
      </c>
    </row>
    <row r="12" spans="1:3" s="1" customFormat="1">
      <c r="A12" s="18">
        <v>43895</v>
      </c>
      <c r="B12" s="8" t="s">
        <v>15</v>
      </c>
      <c r="C12" s="16">
        <v>100</v>
      </c>
    </row>
    <row r="13" spans="1:3" s="1" customFormat="1">
      <c r="A13" s="18">
        <v>43985</v>
      </c>
      <c r="B13" s="8" t="s">
        <v>15</v>
      </c>
      <c r="C13" s="16">
        <v>500</v>
      </c>
    </row>
    <row r="14" spans="1:3" s="1" customFormat="1">
      <c r="A14" s="18">
        <v>43903</v>
      </c>
      <c r="B14" s="8" t="s">
        <v>20</v>
      </c>
      <c r="C14" s="16">
        <v>200</v>
      </c>
    </row>
    <row r="15" spans="1:3" s="1" customFormat="1">
      <c r="A15" s="18">
        <v>43986</v>
      </c>
      <c r="B15" s="8" t="s">
        <v>20</v>
      </c>
      <c r="C15" s="16">
        <v>700</v>
      </c>
    </row>
    <row r="16" spans="1:3" s="1" customFormat="1">
      <c r="A16" s="18">
        <v>43986</v>
      </c>
      <c r="B16" s="10" t="s">
        <v>5</v>
      </c>
      <c r="C16" s="16">
        <v>750</v>
      </c>
    </row>
    <row r="17" spans="1:3" s="1" customFormat="1">
      <c r="A17" s="18">
        <v>43990</v>
      </c>
      <c r="B17" s="10" t="s">
        <v>21</v>
      </c>
      <c r="C17" s="16">
        <v>1000</v>
      </c>
    </row>
    <row r="18" spans="1:3" s="1" customFormat="1">
      <c r="A18" s="18">
        <v>43877</v>
      </c>
      <c r="B18" s="10" t="s">
        <v>31</v>
      </c>
      <c r="C18" s="16">
        <v>200</v>
      </c>
    </row>
    <row r="19" spans="1:3" s="1" customFormat="1">
      <c r="A19" s="18">
        <v>43990</v>
      </c>
      <c r="B19" s="10" t="s">
        <v>31</v>
      </c>
      <c r="C19" s="16">
        <v>400</v>
      </c>
    </row>
    <row r="20" spans="1:3" s="1" customFormat="1">
      <c r="A20" s="18">
        <v>43991</v>
      </c>
      <c r="B20" s="8" t="s">
        <v>3</v>
      </c>
      <c r="C20" s="16">
        <v>3000</v>
      </c>
    </row>
    <row r="21" spans="1:3" ht="28.25" customHeight="1">
      <c r="A21" s="18">
        <v>43991</v>
      </c>
      <c r="B21" s="8" t="s">
        <v>26</v>
      </c>
      <c r="C21" s="11">
        <v>150</v>
      </c>
    </row>
    <row r="22" spans="1:3" ht="28.25" customHeight="1">
      <c r="A22" s="18">
        <v>43996</v>
      </c>
      <c r="B22" s="10" t="s">
        <v>4</v>
      </c>
      <c r="C22" s="11">
        <v>100</v>
      </c>
    </row>
    <row r="23" spans="1:3" ht="28.25" customHeight="1">
      <c r="A23" s="18">
        <v>43997</v>
      </c>
      <c r="B23" s="8" t="s">
        <v>15</v>
      </c>
      <c r="C23" s="11">
        <v>60</v>
      </c>
    </row>
    <row r="24" spans="1:3" ht="28.25" customHeight="1">
      <c r="A24" s="17">
        <v>44001</v>
      </c>
      <c r="B24" s="10" t="s">
        <v>6</v>
      </c>
      <c r="C24" s="11">
        <v>100</v>
      </c>
    </row>
    <row r="25" spans="1:3" ht="28.25" customHeight="1">
      <c r="A25" s="17">
        <v>43902</v>
      </c>
      <c r="B25" s="10" t="s">
        <v>28</v>
      </c>
      <c r="C25" s="11">
        <v>100</v>
      </c>
    </row>
    <row r="26" spans="1:3" ht="28.25" customHeight="1">
      <c r="A26" s="17">
        <v>43905</v>
      </c>
      <c r="B26" s="10" t="s">
        <v>28</v>
      </c>
      <c r="C26" s="11">
        <v>100</v>
      </c>
    </row>
    <row r="27" spans="1:3" ht="28.25" customHeight="1">
      <c r="A27" s="17">
        <v>43981</v>
      </c>
      <c r="B27" s="10" t="s">
        <v>28</v>
      </c>
      <c r="C27" s="11">
        <v>200</v>
      </c>
    </row>
    <row r="28" spans="1:3" ht="28.25" customHeight="1">
      <c r="A28" s="18">
        <v>44009</v>
      </c>
      <c r="B28" s="10" t="s">
        <v>27</v>
      </c>
      <c r="C28" s="16">
        <v>250</v>
      </c>
    </row>
    <row r="29" spans="1:3" ht="28.25" customHeight="1">
      <c r="A29" s="18">
        <v>44009</v>
      </c>
      <c r="B29" s="10" t="s">
        <v>4</v>
      </c>
      <c r="C29" s="16">
        <v>150</v>
      </c>
    </row>
    <row r="30" spans="1:3">
      <c r="A30" s="18">
        <v>44012</v>
      </c>
      <c r="B30" s="10" t="s">
        <v>17</v>
      </c>
      <c r="C30" s="16">
        <f>45+150+155+150</f>
        <v>500</v>
      </c>
    </row>
    <row r="31" spans="1:3">
      <c r="A31" s="18">
        <v>44012</v>
      </c>
      <c r="B31" s="10" t="s">
        <v>18</v>
      </c>
      <c r="C31" s="16">
        <f>95+150+155+150</f>
        <v>550</v>
      </c>
    </row>
    <row r="32" spans="1:3">
      <c r="A32" s="18">
        <v>44012</v>
      </c>
      <c r="B32" s="8" t="s">
        <v>7</v>
      </c>
      <c r="C32" s="16">
        <f>100+150+150+150</f>
        <v>550</v>
      </c>
    </row>
    <row r="33" spans="1:3">
      <c r="A33" s="18">
        <v>44012</v>
      </c>
      <c r="B33" s="8" t="s">
        <v>15</v>
      </c>
      <c r="C33" s="16">
        <f>40+60+62+6</f>
        <v>168</v>
      </c>
    </row>
    <row r="34" spans="1:3">
      <c r="A34" s="17">
        <v>44012</v>
      </c>
      <c r="B34" s="10" t="s">
        <v>28</v>
      </c>
      <c r="C34" s="11">
        <f>20+30+31+30</f>
        <v>111</v>
      </c>
    </row>
    <row r="35" spans="1:3">
      <c r="A35" s="17"/>
      <c r="B35" s="10"/>
      <c r="C35" s="11"/>
    </row>
    <row r="37" spans="1:3" ht="30.5" customHeight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C881D-C98E-41F0-80A8-189EB8D8FD26}">
  <dimension ref="A1:C65"/>
  <sheetViews>
    <sheetView workbookViewId="0">
      <selection activeCell="G23" sqref="G23"/>
    </sheetView>
  </sheetViews>
  <sheetFormatPr baseColWidth="10" defaultColWidth="10.83203125" defaultRowHeight="22"/>
  <cols>
    <col min="1" max="1" width="19.6640625" style="4" bestFit="1" customWidth="1"/>
    <col min="2" max="2" width="51" style="2" customWidth="1"/>
    <col min="3" max="3" width="27.1640625" style="3" bestFit="1" customWidth="1"/>
    <col min="4" max="16384" width="10.83203125" style="2"/>
  </cols>
  <sheetData>
    <row r="1" spans="1:3" s="1" customFormat="1">
      <c r="A1" s="5" t="s">
        <v>0</v>
      </c>
      <c r="B1" s="7" t="s">
        <v>1</v>
      </c>
      <c r="C1" s="6" t="s">
        <v>8</v>
      </c>
    </row>
    <row r="2" spans="1:3" s="1" customFormat="1">
      <c r="A2" s="5"/>
      <c r="B2" s="7"/>
      <c r="C2" s="6" t="s">
        <v>23</v>
      </c>
    </row>
    <row r="3" spans="1:3" s="1" customFormat="1">
      <c r="A3" s="5"/>
      <c r="B3" s="7"/>
      <c r="C3" s="6"/>
    </row>
    <row r="4" spans="1:3" s="1" customFormat="1">
      <c r="A4" s="18">
        <v>44019</v>
      </c>
      <c r="B4" s="8" t="s">
        <v>3</v>
      </c>
      <c r="C4" s="16">
        <v>3000</v>
      </c>
    </row>
    <row r="5" spans="1:3" s="1" customFormat="1">
      <c r="A5" s="18">
        <v>44019</v>
      </c>
      <c r="B5" s="10" t="s">
        <v>5</v>
      </c>
      <c r="C5" s="16">
        <v>750</v>
      </c>
    </row>
    <row r="6" spans="1:3" s="1" customFormat="1">
      <c r="A6" s="18">
        <v>44026</v>
      </c>
      <c r="B6" s="8" t="s">
        <v>15</v>
      </c>
      <c r="C6" s="16">
        <v>60</v>
      </c>
    </row>
    <row r="7" spans="1:3" s="1" customFormat="1">
      <c r="A7" s="18">
        <v>44031</v>
      </c>
      <c r="B7" s="8" t="s">
        <v>6</v>
      </c>
      <c r="C7" s="16">
        <v>100</v>
      </c>
    </row>
    <row r="8" spans="1:3" s="1" customFormat="1">
      <c r="A8" s="18">
        <v>44036</v>
      </c>
      <c r="B8" s="8" t="s">
        <v>41</v>
      </c>
      <c r="C8" s="16">
        <v>500</v>
      </c>
    </row>
    <row r="9" spans="1:3" s="1" customFormat="1">
      <c r="A9" s="18">
        <v>44040</v>
      </c>
      <c r="B9" s="8" t="s">
        <v>42</v>
      </c>
      <c r="C9" s="16">
        <v>500</v>
      </c>
    </row>
    <row r="10" spans="1:3" s="1" customFormat="1">
      <c r="A10" s="18">
        <v>43901</v>
      </c>
      <c r="B10" s="8" t="s">
        <v>37</v>
      </c>
      <c r="C10" s="16">
        <v>50</v>
      </c>
    </row>
    <row r="11" spans="1:3" s="1" customFormat="1">
      <c r="A11" s="18">
        <v>43928</v>
      </c>
      <c r="B11" s="8" t="s">
        <v>37</v>
      </c>
      <c r="C11" s="16">
        <v>9</v>
      </c>
    </row>
    <row r="12" spans="1:3" s="1" customFormat="1">
      <c r="A12" s="18">
        <v>43958</v>
      </c>
      <c r="B12" s="8" t="s">
        <v>37</v>
      </c>
      <c r="C12" s="16">
        <v>9</v>
      </c>
    </row>
    <row r="13" spans="1:3" s="1" customFormat="1">
      <c r="A13" s="18">
        <v>43989</v>
      </c>
      <c r="B13" s="8" t="s">
        <v>37</v>
      </c>
      <c r="C13" s="16">
        <v>9</v>
      </c>
    </row>
    <row r="14" spans="1:3" s="1" customFormat="1">
      <c r="A14" s="18">
        <v>44019</v>
      </c>
      <c r="B14" s="8" t="s">
        <v>37</v>
      </c>
      <c r="C14" s="16">
        <v>9</v>
      </c>
    </row>
    <row r="15" spans="1:3" s="1" customFormat="1">
      <c r="A15" s="18">
        <v>44040</v>
      </c>
      <c r="B15" s="8" t="s">
        <v>37</v>
      </c>
      <c r="C15" s="16">
        <v>500</v>
      </c>
    </row>
    <row r="16" spans="1:3" s="1" customFormat="1">
      <c r="A16" s="18">
        <v>43901</v>
      </c>
      <c r="B16" s="8" t="s">
        <v>35</v>
      </c>
      <c r="C16" s="16">
        <v>30</v>
      </c>
    </row>
    <row r="17" spans="1:3" s="1" customFormat="1">
      <c r="A17" s="18">
        <v>43902</v>
      </c>
      <c r="B17" s="8" t="s">
        <v>35</v>
      </c>
      <c r="C17" s="16">
        <v>50</v>
      </c>
    </row>
    <row r="18" spans="1:3" s="1" customFormat="1">
      <c r="A18" s="18">
        <v>43932</v>
      </c>
      <c r="B18" s="8" t="s">
        <v>35</v>
      </c>
      <c r="C18" s="16">
        <v>30</v>
      </c>
    </row>
    <row r="19" spans="1:3" s="1" customFormat="1">
      <c r="A19" s="18">
        <v>43962</v>
      </c>
      <c r="B19" s="8" t="s">
        <v>35</v>
      </c>
      <c r="C19" s="16">
        <v>30</v>
      </c>
    </row>
    <row r="20" spans="1:3" s="1" customFormat="1">
      <c r="A20" s="18">
        <v>43993</v>
      </c>
      <c r="B20" s="8" t="s">
        <v>35</v>
      </c>
      <c r="C20" s="16">
        <v>30</v>
      </c>
    </row>
    <row r="21" spans="1:3" s="1" customFormat="1">
      <c r="A21" s="18">
        <v>44023</v>
      </c>
      <c r="B21" s="8" t="s">
        <v>35</v>
      </c>
      <c r="C21" s="16">
        <v>30</v>
      </c>
    </row>
    <row r="22" spans="1:3" s="1" customFormat="1">
      <c r="A22" s="18">
        <v>44040</v>
      </c>
      <c r="B22" s="8" t="s">
        <v>35</v>
      </c>
      <c r="C22" s="11">
        <v>1000</v>
      </c>
    </row>
    <row r="23" spans="1:3" s="1" customFormat="1">
      <c r="A23" s="17">
        <v>44040</v>
      </c>
      <c r="B23" s="10" t="s">
        <v>7</v>
      </c>
      <c r="C23" s="11">
        <v>5000</v>
      </c>
    </row>
    <row r="24" spans="1:3" s="1" customFormat="1">
      <c r="A24" s="17">
        <v>43847</v>
      </c>
      <c r="B24" s="10" t="s">
        <v>39</v>
      </c>
      <c r="C24" s="11">
        <v>25</v>
      </c>
    </row>
    <row r="25" spans="1:3" s="1" customFormat="1">
      <c r="A25" s="17">
        <v>43882</v>
      </c>
      <c r="B25" s="10" t="s">
        <v>39</v>
      </c>
      <c r="C25" s="11">
        <v>5</v>
      </c>
    </row>
    <row r="26" spans="1:3" s="1" customFormat="1">
      <c r="A26" s="17">
        <v>44040</v>
      </c>
      <c r="B26" s="10" t="s">
        <v>39</v>
      </c>
      <c r="C26" s="11">
        <v>500</v>
      </c>
    </row>
    <row r="27" spans="1:3" s="1" customFormat="1">
      <c r="A27" s="18">
        <v>44040</v>
      </c>
      <c r="B27" s="10" t="s">
        <v>27</v>
      </c>
      <c r="C27" s="16">
        <v>730</v>
      </c>
    </row>
    <row r="28" spans="1:3" s="1" customFormat="1">
      <c r="A28" s="18">
        <v>44041</v>
      </c>
      <c r="B28" s="10" t="s">
        <v>43</v>
      </c>
      <c r="C28" s="16">
        <v>500</v>
      </c>
    </row>
    <row r="29" spans="1:3" s="1" customFormat="1">
      <c r="A29" s="17">
        <v>44041</v>
      </c>
      <c r="B29" s="10" t="s">
        <v>5</v>
      </c>
      <c r="C29" s="11">
        <v>5000</v>
      </c>
    </row>
    <row r="30" spans="1:3" s="1" customFormat="1">
      <c r="A30" s="17">
        <v>44041</v>
      </c>
      <c r="B30" s="10" t="s">
        <v>25</v>
      </c>
      <c r="C30" s="11">
        <v>5000</v>
      </c>
    </row>
    <row r="31" spans="1:3" s="1" customFormat="1">
      <c r="A31" s="17">
        <v>43986</v>
      </c>
      <c r="B31" s="10" t="s">
        <v>33</v>
      </c>
      <c r="C31" s="11">
        <v>100</v>
      </c>
    </row>
    <row r="32" spans="1:3" s="1" customFormat="1">
      <c r="A32" s="17">
        <v>43902</v>
      </c>
      <c r="B32" s="10" t="s">
        <v>33</v>
      </c>
      <c r="C32" s="11">
        <v>50</v>
      </c>
    </row>
    <row r="33" spans="1:3" s="1" customFormat="1">
      <c r="A33" s="17">
        <v>44041</v>
      </c>
      <c r="B33" s="10" t="s">
        <v>33</v>
      </c>
      <c r="C33" s="11">
        <v>500</v>
      </c>
    </row>
    <row r="34" spans="1:3" s="1" customFormat="1">
      <c r="A34" s="17">
        <v>43930</v>
      </c>
      <c r="B34" s="10" t="s">
        <v>24</v>
      </c>
      <c r="C34" s="11">
        <v>50</v>
      </c>
    </row>
    <row r="35" spans="1:3" s="1" customFormat="1">
      <c r="A35" s="17">
        <v>43945</v>
      </c>
      <c r="B35" s="10" t="s">
        <v>24</v>
      </c>
      <c r="C35" s="11">
        <v>50</v>
      </c>
    </row>
    <row r="36" spans="1:3" s="1" customFormat="1">
      <c r="A36" s="17">
        <v>43988</v>
      </c>
      <c r="B36" s="10" t="s">
        <v>24</v>
      </c>
      <c r="C36" s="11">
        <v>20</v>
      </c>
    </row>
    <row r="37" spans="1:3" s="1" customFormat="1">
      <c r="A37" s="17">
        <v>44008</v>
      </c>
      <c r="B37" s="10" t="s">
        <v>24</v>
      </c>
      <c r="C37" s="11">
        <v>25</v>
      </c>
    </row>
    <row r="38" spans="1:3" s="1" customFormat="1">
      <c r="A38" s="17">
        <v>44041</v>
      </c>
      <c r="B38" s="10" t="s">
        <v>24</v>
      </c>
      <c r="C38" s="11">
        <v>1000</v>
      </c>
    </row>
    <row r="39" spans="1:3" s="1" customFormat="1">
      <c r="A39" s="17">
        <v>44041</v>
      </c>
      <c r="B39" s="10" t="s">
        <v>38</v>
      </c>
      <c r="C39" s="11">
        <v>500</v>
      </c>
    </row>
    <row r="40" spans="1:3" s="1" customFormat="1">
      <c r="A40" s="17">
        <v>43982</v>
      </c>
      <c r="B40" s="10" t="s">
        <v>32</v>
      </c>
      <c r="C40" s="11">
        <v>78</v>
      </c>
    </row>
    <row r="41" spans="1:3" s="1" customFormat="1">
      <c r="A41" s="17">
        <v>44042</v>
      </c>
      <c r="B41" s="10" t="s">
        <v>32</v>
      </c>
      <c r="C41" s="11">
        <v>1000</v>
      </c>
    </row>
    <row r="42" spans="1:3" ht="28.25" customHeight="1">
      <c r="A42" s="17">
        <v>44042</v>
      </c>
      <c r="B42" s="10" t="s">
        <v>21</v>
      </c>
      <c r="C42" s="11">
        <v>5000</v>
      </c>
    </row>
    <row r="43" spans="1:3" ht="28.25" customHeight="1">
      <c r="A43" s="17">
        <v>43904</v>
      </c>
      <c r="B43" s="10" t="s">
        <v>34</v>
      </c>
      <c r="C43" s="11">
        <v>100</v>
      </c>
    </row>
    <row r="44" spans="1:3" ht="28.25" customHeight="1">
      <c r="A44" s="17">
        <v>44042</v>
      </c>
      <c r="B44" s="10" t="s">
        <v>34</v>
      </c>
      <c r="C44" s="11">
        <v>1000</v>
      </c>
    </row>
    <row r="45" spans="1:3" ht="28.25" customHeight="1">
      <c r="A45" s="17">
        <v>43846</v>
      </c>
      <c r="B45" s="10" t="s">
        <v>36</v>
      </c>
      <c r="C45" s="11">
        <v>25</v>
      </c>
    </row>
    <row r="46" spans="1:3" ht="28.25" customHeight="1">
      <c r="A46" s="17">
        <v>43990</v>
      </c>
      <c r="B46" s="10" t="s">
        <v>36</v>
      </c>
      <c r="C46" s="11">
        <v>20</v>
      </c>
    </row>
    <row r="47" spans="1:3" ht="28.25" customHeight="1">
      <c r="A47" s="17">
        <v>44043</v>
      </c>
      <c r="B47" s="10" t="s">
        <v>40</v>
      </c>
      <c r="C47" s="11">
        <v>500</v>
      </c>
    </row>
    <row r="48" spans="1:3" ht="28.25" customHeight="1">
      <c r="A48" s="17">
        <v>44043</v>
      </c>
      <c r="B48" s="10" t="s">
        <v>36</v>
      </c>
      <c r="C48" s="11">
        <v>500</v>
      </c>
    </row>
    <row r="49" spans="1:3" ht="28.25" customHeight="1">
      <c r="A49" s="18">
        <v>44043</v>
      </c>
      <c r="B49" s="10" t="s">
        <v>17</v>
      </c>
      <c r="C49" s="16">
        <v>155</v>
      </c>
    </row>
    <row r="50" spans="1:3" ht="28.25" customHeight="1">
      <c r="A50" s="18">
        <v>44043</v>
      </c>
      <c r="B50" s="10" t="s">
        <v>18</v>
      </c>
      <c r="C50" s="16">
        <v>155</v>
      </c>
    </row>
    <row r="51" spans="1:3" ht="28.25" customHeight="1">
      <c r="A51" s="18">
        <v>44043</v>
      </c>
      <c r="B51" s="8" t="s">
        <v>7</v>
      </c>
      <c r="C51" s="16">
        <v>155</v>
      </c>
    </row>
    <row r="52" spans="1:3" ht="28.25" customHeight="1">
      <c r="A52" s="18">
        <v>44043</v>
      </c>
      <c r="B52" s="2" t="s">
        <v>38</v>
      </c>
      <c r="C52" s="16">
        <v>141</v>
      </c>
    </row>
    <row r="53" spans="1:3" ht="28.25" customHeight="1">
      <c r="A53" s="18">
        <v>44043</v>
      </c>
      <c r="B53" s="10" t="s">
        <v>39</v>
      </c>
      <c r="C53" s="16">
        <v>138</v>
      </c>
    </row>
    <row r="54" spans="1:3" ht="28.25" customHeight="1">
      <c r="A54" s="20"/>
      <c r="C54" s="2"/>
    </row>
    <row r="55" spans="1:3" ht="28.25" customHeight="1">
      <c r="A55" s="2"/>
      <c r="C55" s="2"/>
    </row>
    <row r="56" spans="1:3" ht="28.25" customHeight="1">
      <c r="A56" s="2"/>
      <c r="C56" s="2"/>
    </row>
    <row r="57" spans="1:3" ht="28.25" customHeight="1">
      <c r="A57" s="2"/>
      <c r="C57" s="2"/>
    </row>
    <row r="58" spans="1:3" ht="28.25" customHeight="1">
      <c r="A58" s="2"/>
      <c r="C58" s="2"/>
    </row>
    <row r="59" spans="1:3" ht="28.25" customHeight="1">
      <c r="A59" s="2"/>
      <c r="C59" s="2"/>
    </row>
    <row r="60" spans="1:3" ht="28.25" customHeight="1">
      <c r="A60" s="2"/>
      <c r="C60" s="2"/>
    </row>
    <row r="61" spans="1:3" ht="28.25" customHeight="1">
      <c r="A61" s="2"/>
      <c r="C61" s="2"/>
    </row>
    <row r="62" spans="1:3">
      <c r="A62" s="2"/>
      <c r="C62" s="2"/>
    </row>
    <row r="63" spans="1:3">
      <c r="A63" s="2"/>
      <c r="C63" s="2"/>
    </row>
    <row r="64" spans="1:3">
      <c r="A64" s="2"/>
      <c r="C64" s="2"/>
    </row>
    <row r="65" ht="30.5" customHeight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B9563-23C9-4782-8C32-9306449BF2D0}">
  <dimension ref="A1:C61"/>
  <sheetViews>
    <sheetView workbookViewId="0">
      <selection activeCell="D55" sqref="D55"/>
    </sheetView>
  </sheetViews>
  <sheetFormatPr baseColWidth="10" defaultColWidth="10.83203125" defaultRowHeight="22"/>
  <cols>
    <col min="1" max="1" width="19.6640625" style="4" bestFit="1" customWidth="1"/>
    <col min="2" max="2" width="51" style="2" customWidth="1"/>
    <col min="3" max="3" width="27.1640625" style="3" bestFit="1" customWidth="1"/>
    <col min="4" max="16384" width="10.83203125" style="2"/>
  </cols>
  <sheetData>
    <row r="1" spans="1:3" s="1" customFormat="1">
      <c r="A1" s="5" t="s">
        <v>0</v>
      </c>
      <c r="B1" s="7" t="s">
        <v>1</v>
      </c>
      <c r="C1" s="6" t="s">
        <v>8</v>
      </c>
    </row>
    <row r="2" spans="1:3" s="1" customFormat="1">
      <c r="A2" s="5"/>
      <c r="B2" s="7"/>
      <c r="C2" s="6" t="s">
        <v>23</v>
      </c>
    </row>
    <row r="3" spans="1:3" s="1" customFormat="1">
      <c r="A3" s="5"/>
      <c r="B3" s="7"/>
      <c r="C3" s="6"/>
    </row>
    <row r="4" spans="1:3" s="1" customFormat="1">
      <c r="A4" s="18">
        <v>44045</v>
      </c>
      <c r="B4" s="8" t="s">
        <v>47</v>
      </c>
      <c r="C4" s="16">
        <v>500</v>
      </c>
    </row>
    <row r="5" spans="1:3" s="1" customFormat="1">
      <c r="A5" s="18">
        <v>44045</v>
      </c>
      <c r="B5" s="10" t="s">
        <v>16</v>
      </c>
      <c r="C5" s="16">
        <v>500</v>
      </c>
    </row>
    <row r="6" spans="1:3" s="1" customFormat="1">
      <c r="A6" s="18">
        <v>44046</v>
      </c>
      <c r="B6" s="8" t="s">
        <v>13</v>
      </c>
      <c r="C6" s="16">
        <v>5000</v>
      </c>
    </row>
    <row r="7" spans="1:3" s="1" customFormat="1">
      <c r="A7" s="18">
        <v>44046</v>
      </c>
      <c r="B7" s="8" t="s">
        <v>19</v>
      </c>
      <c r="C7" s="16">
        <v>1000</v>
      </c>
    </row>
    <row r="8" spans="1:3" s="1" customFormat="1">
      <c r="A8" s="18">
        <v>44046</v>
      </c>
      <c r="B8" s="8" t="s">
        <v>11</v>
      </c>
      <c r="C8" s="16">
        <v>1500</v>
      </c>
    </row>
    <row r="9" spans="1:3" s="1" customFormat="1">
      <c r="A9" s="18">
        <v>44046</v>
      </c>
      <c r="B9" s="8" t="s">
        <v>48</v>
      </c>
      <c r="C9" s="16">
        <v>1000</v>
      </c>
    </row>
    <row r="10" spans="1:3" s="1" customFormat="1">
      <c r="A10" s="18">
        <v>44046</v>
      </c>
      <c r="B10" s="8" t="s">
        <v>20</v>
      </c>
      <c r="C10" s="16">
        <v>5000</v>
      </c>
    </row>
    <row r="11" spans="1:3" s="1" customFormat="1">
      <c r="A11" s="18">
        <v>44047</v>
      </c>
      <c r="B11" s="8" t="s">
        <v>3</v>
      </c>
      <c r="C11" s="16">
        <v>3000</v>
      </c>
    </row>
    <row r="12" spans="1:3" s="1" customFormat="1">
      <c r="A12" s="18">
        <v>44047</v>
      </c>
      <c r="B12" s="8" t="s">
        <v>18</v>
      </c>
      <c r="C12" s="16">
        <v>1500</v>
      </c>
    </row>
    <row r="13" spans="1:3" s="1" customFormat="1">
      <c r="A13" s="18">
        <v>44047</v>
      </c>
      <c r="B13" s="8" t="s">
        <v>49</v>
      </c>
      <c r="C13" s="16">
        <v>1000</v>
      </c>
    </row>
    <row r="14" spans="1:3" s="1" customFormat="1">
      <c r="A14" s="18">
        <v>44047</v>
      </c>
      <c r="B14" s="8" t="s">
        <v>50</v>
      </c>
      <c r="C14" s="16">
        <v>1000</v>
      </c>
    </row>
    <row r="15" spans="1:3" s="1" customFormat="1">
      <c r="A15" s="18">
        <v>44047</v>
      </c>
      <c r="B15" s="8" t="s">
        <v>15</v>
      </c>
      <c r="C15" s="16">
        <v>1000</v>
      </c>
    </row>
    <row r="16" spans="1:3" s="1" customFormat="1">
      <c r="A16" s="18">
        <v>44047</v>
      </c>
      <c r="B16" s="8" t="s">
        <v>4</v>
      </c>
      <c r="C16" s="16">
        <v>400</v>
      </c>
    </row>
    <row r="17" spans="1:3" s="1" customFormat="1">
      <c r="A17" s="18">
        <v>44047</v>
      </c>
      <c r="B17" s="8" t="s">
        <v>6</v>
      </c>
      <c r="C17" s="16">
        <v>5000</v>
      </c>
    </row>
    <row r="18" spans="1:3" s="1" customFormat="1">
      <c r="A18" s="18">
        <v>44048</v>
      </c>
      <c r="B18" s="8" t="s">
        <v>30</v>
      </c>
      <c r="C18" s="16">
        <v>400</v>
      </c>
    </row>
    <row r="19" spans="1:3" s="1" customFormat="1">
      <c r="A19" s="18">
        <v>44048</v>
      </c>
      <c r="B19" s="8" t="s">
        <v>51</v>
      </c>
      <c r="C19" s="16">
        <v>500</v>
      </c>
    </row>
    <row r="20" spans="1:3" s="1" customFormat="1">
      <c r="A20" s="18">
        <v>44049</v>
      </c>
      <c r="B20" s="8" t="s">
        <v>52</v>
      </c>
      <c r="C20" s="16">
        <v>500</v>
      </c>
    </row>
    <row r="21" spans="1:3" s="1" customFormat="1">
      <c r="A21" s="18">
        <v>43905</v>
      </c>
      <c r="B21" s="8" t="s">
        <v>53</v>
      </c>
      <c r="C21" s="16">
        <v>100</v>
      </c>
    </row>
    <row r="22" spans="1:3" s="1" customFormat="1">
      <c r="A22" s="18">
        <v>44049</v>
      </c>
      <c r="B22" s="8" t="s">
        <v>53</v>
      </c>
      <c r="C22" s="11">
        <v>500</v>
      </c>
    </row>
    <row r="23" spans="1:3" s="1" customFormat="1">
      <c r="A23" s="17">
        <v>44050</v>
      </c>
      <c r="B23" s="10" t="s">
        <v>37</v>
      </c>
      <c r="C23" s="11">
        <v>9</v>
      </c>
    </row>
    <row r="24" spans="1:3" s="1" customFormat="1">
      <c r="A24" s="17">
        <v>44052</v>
      </c>
      <c r="B24" s="10" t="s">
        <v>17</v>
      </c>
      <c r="C24" s="11">
        <v>500</v>
      </c>
    </row>
    <row r="25" spans="1:3" s="1" customFormat="1">
      <c r="A25" s="17">
        <v>44054</v>
      </c>
      <c r="B25" s="10" t="s">
        <v>45</v>
      </c>
      <c r="C25" s="11">
        <v>30</v>
      </c>
    </row>
    <row r="26" spans="1:3" s="1" customFormat="1">
      <c r="A26" s="17">
        <v>44056</v>
      </c>
      <c r="B26" s="10" t="s">
        <v>15</v>
      </c>
      <c r="C26" s="11">
        <v>60</v>
      </c>
    </row>
    <row r="27" spans="1:3" s="1" customFormat="1">
      <c r="A27" s="17">
        <v>43840</v>
      </c>
      <c r="B27" s="10" t="s">
        <v>54</v>
      </c>
      <c r="C27" s="11">
        <v>50</v>
      </c>
    </row>
    <row r="28" spans="1:3" s="1" customFormat="1">
      <c r="A28" s="18">
        <v>43852</v>
      </c>
      <c r="B28" s="10" t="s">
        <v>54</v>
      </c>
      <c r="C28" s="16">
        <v>25</v>
      </c>
    </row>
    <row r="29" spans="1:3" s="1" customFormat="1">
      <c r="A29" s="18">
        <v>43982</v>
      </c>
      <c r="B29" s="10" t="s">
        <v>54</v>
      </c>
      <c r="C29" s="16">
        <v>74</v>
      </c>
    </row>
    <row r="30" spans="1:3" s="1" customFormat="1">
      <c r="A30" s="17">
        <v>43987</v>
      </c>
      <c r="B30" s="10" t="s">
        <v>54</v>
      </c>
      <c r="C30" s="11">
        <v>200</v>
      </c>
    </row>
    <row r="31" spans="1:3" s="1" customFormat="1">
      <c r="A31" s="17">
        <v>44060</v>
      </c>
      <c r="B31" s="10" t="s">
        <v>54</v>
      </c>
      <c r="C31" s="11">
        <v>300</v>
      </c>
    </row>
    <row r="32" spans="1:3" s="1" customFormat="1">
      <c r="A32" s="17">
        <v>44060</v>
      </c>
      <c r="B32" s="10" t="s">
        <v>26</v>
      </c>
      <c r="C32" s="11">
        <v>690</v>
      </c>
    </row>
    <row r="33" spans="1:3" s="1" customFormat="1">
      <c r="A33" s="17">
        <v>44062</v>
      </c>
      <c r="B33" s="10" t="s">
        <v>6</v>
      </c>
      <c r="C33" s="11">
        <v>100</v>
      </c>
    </row>
    <row r="34" spans="1:3" s="1" customFormat="1">
      <c r="A34" s="17">
        <v>44074</v>
      </c>
      <c r="B34" s="10" t="s">
        <v>17</v>
      </c>
      <c r="C34" s="11">
        <v>155</v>
      </c>
    </row>
    <row r="35" spans="1:3" s="1" customFormat="1">
      <c r="A35" s="17">
        <v>44074</v>
      </c>
      <c r="B35" s="10" t="s">
        <v>7</v>
      </c>
      <c r="C35" s="11">
        <v>155</v>
      </c>
    </row>
    <row r="36" spans="1:3" s="1" customFormat="1">
      <c r="A36" s="17">
        <v>44074</v>
      </c>
      <c r="B36" s="10" t="s">
        <v>38</v>
      </c>
      <c r="C36" s="11">
        <v>10</v>
      </c>
    </row>
    <row r="37" spans="1:3" s="1" customFormat="1">
      <c r="A37" s="17">
        <v>44074</v>
      </c>
      <c r="B37" s="10" t="s">
        <v>46</v>
      </c>
      <c r="C37" s="11">
        <v>31</v>
      </c>
    </row>
    <row r="38" spans="1:3" s="1" customFormat="1">
      <c r="A38" s="21"/>
      <c r="B38" s="22"/>
      <c r="C38" s="23"/>
    </row>
    <row r="39" spans="1:3" s="1" customFormat="1">
      <c r="A39" s="21"/>
      <c r="B39" s="22"/>
      <c r="C39" s="23"/>
    </row>
    <row r="40" spans="1:3" s="1" customFormat="1">
      <c r="A40" s="21"/>
      <c r="B40" s="22"/>
      <c r="C40" s="23"/>
    </row>
    <row r="41" spans="1:3" s="1" customFormat="1">
      <c r="A41" s="21"/>
      <c r="B41" s="22"/>
      <c r="C41" s="23"/>
    </row>
    <row r="42" spans="1:3" s="1" customFormat="1">
      <c r="A42" s="21"/>
      <c r="B42" s="22"/>
      <c r="C42" s="23"/>
    </row>
    <row r="43" spans="1:3" ht="28.25" customHeight="1">
      <c r="A43" s="21"/>
      <c r="B43" s="22"/>
      <c r="C43" s="23"/>
    </row>
    <row r="44" spans="1:3" ht="28.25" customHeight="1">
      <c r="A44" s="21"/>
      <c r="B44" s="22"/>
      <c r="C44" s="23"/>
    </row>
    <row r="45" spans="1:3" ht="28.25" customHeight="1">
      <c r="A45" s="21"/>
      <c r="B45" s="22"/>
      <c r="C45" s="23"/>
    </row>
    <row r="46" spans="1:3" ht="28.25" customHeight="1">
      <c r="A46" s="21"/>
      <c r="B46" s="22"/>
      <c r="C46" s="23"/>
    </row>
    <row r="47" spans="1:3" ht="28.25" customHeight="1">
      <c r="A47" s="21"/>
      <c r="B47" s="22"/>
      <c r="C47" s="23"/>
    </row>
    <row r="48" spans="1:3" ht="28.25" customHeight="1">
      <c r="A48" s="21"/>
      <c r="B48" s="22"/>
      <c r="C48" s="23"/>
    </row>
    <row r="49" spans="1:3" ht="28.25" customHeight="1">
      <c r="A49" s="21"/>
      <c r="B49" s="22"/>
      <c r="C49" s="23"/>
    </row>
    <row r="50" spans="1:3" ht="28.25" customHeight="1">
      <c r="A50" s="20"/>
      <c r="B50" s="22"/>
      <c r="C50" s="24"/>
    </row>
    <row r="51" spans="1:3" ht="28.25" customHeight="1">
      <c r="A51" s="20"/>
      <c r="B51" s="22"/>
      <c r="C51" s="24"/>
    </row>
    <row r="52" spans="1:3" ht="28.25" customHeight="1">
      <c r="A52" s="20"/>
      <c r="B52" s="19"/>
      <c r="C52" s="24"/>
    </row>
    <row r="53" spans="1:3" ht="28.25" customHeight="1">
      <c r="A53" s="20"/>
      <c r="B53" s="22"/>
      <c r="C53" s="24"/>
    </row>
    <row r="54" spans="1:3" ht="28.25" customHeight="1">
      <c r="A54" s="20"/>
      <c r="B54" s="22"/>
      <c r="C54" s="24"/>
    </row>
    <row r="55" spans="1:3" ht="28.25" customHeight="1">
      <c r="A55" s="20"/>
      <c r="C55" s="2"/>
    </row>
    <row r="56" spans="1:3" ht="28.25" customHeight="1">
      <c r="A56" s="2"/>
      <c r="C56" s="2"/>
    </row>
    <row r="57" spans="1:3" ht="28.25" customHeight="1">
      <c r="A57" s="2"/>
      <c r="C57" s="2"/>
    </row>
    <row r="58" spans="1:3" ht="28.25" customHeight="1">
      <c r="A58" s="2"/>
      <c r="C58" s="2"/>
    </row>
    <row r="59" spans="1:3" ht="28.25" customHeight="1">
      <c r="A59" s="2"/>
      <c r="C59" s="2"/>
    </row>
    <row r="60" spans="1:3" ht="28.25" customHeight="1">
      <c r="A60" s="2"/>
      <c r="C60" s="2"/>
    </row>
    <row r="61" spans="1:3" ht="28.25" customHeight="1">
      <c r="A61" s="2"/>
      <c r="C6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Elenco donatori 2020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calore</dc:creator>
  <cp:lastModifiedBy>chiara calore</cp:lastModifiedBy>
  <cp:lastPrinted>2019-03-12T12:47:22Z</cp:lastPrinted>
  <dcterms:created xsi:type="dcterms:W3CDTF">2019-03-12T12:42:41Z</dcterms:created>
  <dcterms:modified xsi:type="dcterms:W3CDTF">2020-11-10T15:22:25Z</dcterms:modified>
</cp:coreProperties>
</file>